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32E218EA-29AD-47D6-B6C3-2D89B0F0DD5A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E27" i="1" l="1"/>
  <c r="H2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<sst xmlns="http://schemas.openxmlformats.org/spreadsheetml/2006/main" count="88" uniqueCount="88">
  <si>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</si>
  <si>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</si>
  <si>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</si>
  <si>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</si>
  <si>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</si>
  <si>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</si>
  <si>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</si>
  <si>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</si>
  <si>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</si>
  <si>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</si>
  <si>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</si>
  <si>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</si>
  <si>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</si>
  <si>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</si>
  <si>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</si>
  <si>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</si>
  <si>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</si>
  <si>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</si>
  <si>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</si>
  <si>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</si>
  <si>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</si>
  <si>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</si>
  <si>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</si>
  <si>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</si>
  <si>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</si>
  <si>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</si>
  <si>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</si>
  <si>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</si>
  <si>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</si>
  <si>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</si>
  <si>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</si>
  <si>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</si>
  <si>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</si>
  <si>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</si>
  <si>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</si>
  <si>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</si>
  <si>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</si>
  <si>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</si>
  <si>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</si>
  <si>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</si>
  <si>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</si>
  <si>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</si>
  <si>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</si>
  <si>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</si>
  <si>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</si>
  <si>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</si>
  <si>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</si>
  <si>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</si>
  <si>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</si>
  <si>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</si>
  <si>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</si>
  <si>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</si>
  <si>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</si>
  <si>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</si>
  <si>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</si>
  <si>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</si>
  <si>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</si>
  <si>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</si>
  <si>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</si>
  <si>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</si>
  <si>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</si>
  <si>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</si>
  <si>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</si>
  <si>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</si>
  <si>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</si>
  <si>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</si>
  <si>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</si>
  <si>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</si>
  <si>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</si>
  <si>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</si>
  <si>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</si>
  <si>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</si>
  <si>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</si>
  <si>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</si>
  <si>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</si>
  <si>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</si>
  <si>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</si>
  <si>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</si>
  <si>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</si>
  <si>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</si>
  <si>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</si>
  <si>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</si>
  <si>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</si>
  <si>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</si>
  <si>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</si>
  <si>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</si>
  <si>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OPERADORA DE TRANSPORTE VIVEBUS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</si>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</sst>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37" sqref="F3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140625" style="1" customWidth="1"/>
    <col min="4" max="4" width="18.5703125" style="1" customWidth="1"/>
    <col min="5" max="5" width="17.140625" style="1" customWidth="1"/>
    <col min="6" max="6" width="19.42578125" style="1" customWidth="1"/>
    <col min="7" max="7" width="17.85546875" style="1" customWidth="1"/>
    <col min="8" max="8" width="18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57325404</v>
      </c>
      <c r="D9" s="16">
        <f>SUM(D10:D16)</f>
        <v>21882887</v>
      </c>
      <c r="E9" s="16">
        <f t="shared" ref="E9:E26" si="0">C9+D9</f>
        <v>79208291</v>
      </c>
      <c r="F9" s="16">
        <f>SUM(F10:F16)</f>
        <v>72767620</v>
      </c>
      <c r="G9" s="16">
        <f>SUM(G10:G16)</f>
        <v>72767620</v>
      </c>
      <c r="H9" s="16">
        <f t="shared" ref="H9:H40" si="1">E9-F9</f>
        <v>6440671</v>
      </c>
    </row>
    <row r="10" spans="2:9" ht="12" customHeight="1" x14ac:dyDescent="0.2">
      <c r="B10" s="11" t="s">
        <v>14</v>
      </c>
      <c r="C10" s="12">
        <v>38926566</v>
      </c>
      <c r="D10" s="13">
        <v>15789878</v>
      </c>
      <c r="E10" s="18">
        <f t="shared" si="0"/>
        <v>54716444</v>
      </c>
      <c r="F10" s="12">
        <v>54576677</v>
      </c>
      <c r="G10" s="12">
        <v>54576677</v>
      </c>
      <c r="H10" s="20">
        <f t="shared" si="1"/>
        <v>139767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3662233</v>
      </c>
      <c r="D12" s="13">
        <v>1148578</v>
      </c>
      <c r="E12" s="18">
        <f t="shared" si="0"/>
        <v>4810811</v>
      </c>
      <c r="F12" s="12">
        <v>4510537</v>
      </c>
      <c r="G12" s="12">
        <v>4510537</v>
      </c>
      <c r="H12" s="20">
        <f t="shared" si="1"/>
        <v>300274</v>
      </c>
    </row>
    <row r="13" spans="2:9" ht="12" customHeight="1" x14ac:dyDescent="0.2">
      <c r="B13" s="11" t="s">
        <v>17</v>
      </c>
      <c r="C13" s="12">
        <v>12215545</v>
      </c>
      <c r="D13" s="13">
        <v>4103013</v>
      </c>
      <c r="E13" s="18">
        <f>C13+D13</f>
        <v>16318558</v>
      </c>
      <c r="F13" s="12">
        <v>10986224</v>
      </c>
      <c r="G13" s="12">
        <v>10986224</v>
      </c>
      <c r="H13" s="20">
        <f t="shared" si="1"/>
        <v>5332334</v>
      </c>
    </row>
    <row r="14" spans="2:9" ht="12" customHeight="1" x14ac:dyDescent="0.2">
      <c r="B14" s="11" t="s">
        <v>18</v>
      </c>
      <c r="C14" s="12">
        <v>2521060</v>
      </c>
      <c r="D14" s="13">
        <v>841418</v>
      </c>
      <c r="E14" s="18">
        <f t="shared" si="0"/>
        <v>3362478</v>
      </c>
      <c r="F14" s="12">
        <v>2694182</v>
      </c>
      <c r="G14" s="12">
        <v>2694182</v>
      </c>
      <c r="H14" s="20">
        <f t="shared" si="1"/>
        <v>668296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36317161</v>
      </c>
      <c r="D17" s="16">
        <f>SUM(D18:D26)</f>
        <v>9167455</v>
      </c>
      <c r="E17" s="16">
        <f t="shared" si="0"/>
        <v>45484616</v>
      </c>
      <c r="F17" s="16">
        <f>SUM(F18:F26)</f>
        <v>37023209</v>
      </c>
      <c r="G17" s="16">
        <f>SUM(G18:G26)</f>
        <v>34125978</v>
      </c>
      <c r="H17" s="16">
        <f t="shared" si="1"/>
        <v>8461407</v>
      </c>
    </row>
    <row r="18" spans="2:8" ht="24" x14ac:dyDescent="0.2">
      <c r="B18" s="9" t="s">
        <v>22</v>
      </c>
      <c r="C18" s="12">
        <v>1067403</v>
      </c>
      <c r="D18" s="13">
        <v>112459</v>
      </c>
      <c r="E18" s="18">
        <f t="shared" si="0"/>
        <v>1179862</v>
      </c>
      <c r="F18" s="12">
        <v>817108</v>
      </c>
      <c r="G18" s="12">
        <v>739389</v>
      </c>
      <c r="H18" s="20">
        <f t="shared" si="1"/>
        <v>362754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2426144</v>
      </c>
      <c r="D20" s="13">
        <v>8050650</v>
      </c>
      <c r="E20" s="18">
        <f t="shared" si="0"/>
        <v>10476794</v>
      </c>
      <c r="F20" s="12">
        <v>10288738</v>
      </c>
      <c r="G20" s="12">
        <v>10288738</v>
      </c>
      <c r="H20" s="20">
        <f t="shared" si="1"/>
        <v>188056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32236023</v>
      </c>
      <c r="D23" s="13">
        <v>1053101</v>
      </c>
      <c r="E23" s="18">
        <f t="shared" si="0"/>
        <v>33289124</v>
      </c>
      <c r="F23" s="12">
        <v>25640749</v>
      </c>
      <c r="G23" s="12">
        <v>23045587</v>
      </c>
      <c r="H23" s="20">
        <f t="shared" si="1"/>
        <v>7648375</v>
      </c>
    </row>
    <row r="24" spans="2:8" ht="12" customHeight="1" x14ac:dyDescent="0.2">
      <c r="B24" s="9" t="s">
        <v>28</v>
      </c>
      <c r="C24" s="12">
        <v>587591</v>
      </c>
      <c r="D24" s="13">
        <v>-48755</v>
      </c>
      <c r="E24" s="18">
        <f t="shared" si="0"/>
        <v>538836</v>
      </c>
      <c r="F24" s="12">
        <v>276614</v>
      </c>
      <c r="G24" s="12">
        <v>52264</v>
      </c>
      <c r="H24" s="20">
        <f t="shared" si="1"/>
        <v>262222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87909123</v>
      </c>
      <c r="D27" s="16">
        <f>SUM(D28:D36)</f>
        <v>113931801</v>
      </c>
      <c r="E27" s="16">
        <f>D27+C27</f>
        <v>201840924</v>
      </c>
      <c r="F27" s="16">
        <f>SUM(F28:F36)</f>
        <v>217283711</v>
      </c>
      <c r="G27" s="16">
        <f>SUM(G28:G36)</f>
        <v>193448057</v>
      </c>
      <c r="H27" s="16">
        <f t="shared" si="1"/>
        <v>-15442787</v>
      </c>
    </row>
    <row r="28" spans="2:8" x14ac:dyDescent="0.2">
      <c r="B28" s="9" t="s">
        <v>32</v>
      </c>
      <c r="C28" s="12">
        <v>1786082</v>
      </c>
      <c r="D28" s="13">
        <v>3378982</v>
      </c>
      <c r="E28" s="18">
        <f t="shared" ref="E28:E36" si="2">C28+D28</f>
        <v>5165064</v>
      </c>
      <c r="F28" s="12">
        <v>1849022</v>
      </c>
      <c r="G28" s="12">
        <v>1810430</v>
      </c>
      <c r="H28" s="20">
        <f t="shared" si="1"/>
        <v>3316042</v>
      </c>
    </row>
    <row r="29" spans="2:8" x14ac:dyDescent="0.2">
      <c r="B29" s="9" t="s">
        <v>33</v>
      </c>
      <c r="C29" s="12">
        <v>120000</v>
      </c>
      <c r="D29" s="13">
        <v>76368</v>
      </c>
      <c r="E29" s="18">
        <f t="shared" si="2"/>
        <v>196368</v>
      </c>
      <c r="F29" s="12">
        <v>133368</v>
      </c>
      <c r="G29" s="12">
        <v>120602</v>
      </c>
      <c r="H29" s="20">
        <f t="shared" si="1"/>
        <v>63000</v>
      </c>
    </row>
    <row r="30" spans="2:8" ht="12" customHeight="1" x14ac:dyDescent="0.2">
      <c r="B30" s="9" t="s">
        <v>34</v>
      </c>
      <c r="C30" s="12">
        <v>29012008</v>
      </c>
      <c r="D30" s="13">
        <v>27211419</v>
      </c>
      <c r="E30" s="18">
        <f t="shared" si="2"/>
        <v>56223427</v>
      </c>
      <c r="F30" s="12">
        <v>51489415</v>
      </c>
      <c r="G30" s="12">
        <v>45315250</v>
      </c>
      <c r="H30" s="20">
        <f t="shared" si="1"/>
        <v>4734012</v>
      </c>
    </row>
    <row r="31" spans="2:8" x14ac:dyDescent="0.2">
      <c r="B31" s="9" t="s">
        <v>35</v>
      </c>
      <c r="C31" s="12">
        <v>3093702</v>
      </c>
      <c r="D31" s="13">
        <v>38001638</v>
      </c>
      <c r="E31" s="18">
        <f t="shared" si="2"/>
        <v>41095340</v>
      </c>
      <c r="F31" s="12">
        <v>86495542</v>
      </c>
      <c r="G31" s="12">
        <v>85241354</v>
      </c>
      <c r="H31" s="20">
        <f t="shared" si="1"/>
        <v>-45400202</v>
      </c>
    </row>
    <row r="32" spans="2:8" ht="24" x14ac:dyDescent="0.2">
      <c r="B32" s="9" t="s">
        <v>36</v>
      </c>
      <c r="C32" s="12">
        <v>52711969</v>
      </c>
      <c r="D32" s="13">
        <v>43626513</v>
      </c>
      <c r="E32" s="18">
        <f t="shared" si="2"/>
        <v>96338482</v>
      </c>
      <c r="F32" s="12">
        <v>76365093</v>
      </c>
      <c r="G32" s="12">
        <v>60020976</v>
      </c>
      <c r="H32" s="20">
        <f t="shared" si="1"/>
        <v>19973389</v>
      </c>
    </row>
    <row r="33" spans="2:8" x14ac:dyDescent="0.2">
      <c r="B33" s="9" t="s">
        <v>37</v>
      </c>
      <c r="C33" s="12">
        <v>210000</v>
      </c>
      <c r="D33" s="13">
        <v>1570490</v>
      </c>
      <c r="E33" s="18">
        <f t="shared" si="2"/>
        <v>1780490</v>
      </c>
      <c r="F33" s="12">
        <v>100533</v>
      </c>
      <c r="G33" s="12">
        <v>88707</v>
      </c>
      <c r="H33" s="20">
        <f t="shared" si="1"/>
        <v>1679957</v>
      </c>
    </row>
    <row r="34" spans="2:8" x14ac:dyDescent="0.2">
      <c r="B34" s="9" t="s">
        <v>38</v>
      </c>
      <c r="C34" s="12">
        <v>275000</v>
      </c>
      <c r="D34" s="13">
        <v>89361</v>
      </c>
      <c r="E34" s="18">
        <f t="shared" si="2"/>
        <v>364361</v>
      </c>
      <c r="F34" s="12">
        <v>348634</v>
      </c>
      <c r="G34" s="12">
        <v>348634</v>
      </c>
      <c r="H34" s="20">
        <f t="shared" si="1"/>
        <v>15727</v>
      </c>
    </row>
    <row r="35" spans="2:8" x14ac:dyDescent="0.2">
      <c r="B35" s="9" t="s">
        <v>39</v>
      </c>
      <c r="C35" s="12">
        <v>162540</v>
      </c>
      <c r="D35" s="13">
        <v>299601</v>
      </c>
      <c r="E35" s="18">
        <f t="shared" si="2"/>
        <v>462141</v>
      </c>
      <c r="F35" s="12">
        <v>462141</v>
      </c>
      <c r="G35" s="12">
        <v>462141</v>
      </c>
      <c r="H35" s="20">
        <f t="shared" si="1"/>
        <v>0</v>
      </c>
    </row>
    <row r="36" spans="2:8" x14ac:dyDescent="0.2">
      <c r="B36" s="9" t="s">
        <v>40</v>
      </c>
      <c r="C36" s="12">
        <v>537822</v>
      </c>
      <c r="D36" s="13">
        <v>-322571</v>
      </c>
      <c r="E36" s="18">
        <f t="shared" si="2"/>
        <v>215251</v>
      </c>
      <c r="F36" s="12">
        <v>39963</v>
      </c>
      <c r="G36" s="12">
        <v>39963</v>
      </c>
      <c r="H36" s="20">
        <f t="shared" si="1"/>
        <v>175288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1581606</v>
      </c>
      <c r="D47" s="16">
        <f>SUM(D48:D56)</f>
        <v>4053122</v>
      </c>
      <c r="E47" s="16">
        <f t="shared" si="3"/>
        <v>5634728</v>
      </c>
      <c r="F47" s="16">
        <f>SUM(F48:F56)</f>
        <v>4912912</v>
      </c>
      <c r="G47" s="16">
        <f>SUM(G48:G56)</f>
        <v>4831974</v>
      </c>
      <c r="H47" s="16">
        <f t="shared" si="4"/>
        <v>721816</v>
      </c>
    </row>
    <row r="48" spans="2:8" x14ac:dyDescent="0.2">
      <c r="B48" s="9" t="s">
        <v>52</v>
      </c>
      <c r="C48" s="12">
        <v>426606</v>
      </c>
      <c r="D48" s="13">
        <v>1984391</v>
      </c>
      <c r="E48" s="18">
        <f t="shared" si="3"/>
        <v>2410997</v>
      </c>
      <c r="F48" s="12">
        <v>1759181</v>
      </c>
      <c r="G48" s="12">
        <v>1751183</v>
      </c>
      <c r="H48" s="20">
        <f t="shared" si="4"/>
        <v>651816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1000000</v>
      </c>
      <c r="D51" s="13">
        <v>1677200</v>
      </c>
      <c r="E51" s="18">
        <f t="shared" si="3"/>
        <v>2677200</v>
      </c>
      <c r="F51" s="12">
        <v>2677200</v>
      </c>
      <c r="G51" s="12">
        <v>2677200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155000</v>
      </c>
      <c r="D53" s="13">
        <v>391531</v>
      </c>
      <c r="E53" s="18">
        <f t="shared" si="3"/>
        <v>546531</v>
      </c>
      <c r="F53" s="12">
        <v>476531</v>
      </c>
      <c r="G53" s="12">
        <v>403591</v>
      </c>
      <c r="H53" s="20">
        <f t="shared" si="4"/>
        <v>70000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183133294</v>
      </c>
      <c r="D81" s="22">
        <f>SUM(D73,D69,D61,D57,D47,D37,D27,D17,D9)</f>
        <v>149035265</v>
      </c>
      <c r="E81" s="22">
        <f>C81+D81</f>
        <v>332168559</v>
      </c>
      <c r="F81" s="22">
        <f>SUM(F73,F69,F61,F57,F47,F37,F17,F27,F9)</f>
        <v>331987452</v>
      </c>
      <c r="G81" s="22">
        <f>SUM(G73,G69,G61,G57,G47,G37,G27,G17,G9)</f>
        <v>305173629</v>
      </c>
      <c r="H81" s="22">
        <f t="shared" si="5"/>
        <v>181107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2019-12-04T16:22:52Z</dcterms:created>
  <dcterms:modified xsi:type="dcterms:W3CDTF">2025-01-30T18:03:44Z</dcterms:modified>
</cp:coreProperties>
</file>